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60" windowWidth="15480" windowHeight="11025"/>
  </bookViews>
  <sheets>
    <sheet name="1" sheetId="23" r:id="rId1"/>
  </sheets>
  <definedNames>
    <definedName name="_xlnm.Print_Area" localSheetId="0">'1'!$A$1:$K$71</definedName>
  </definedNames>
  <calcPr calcId="124519"/>
</workbook>
</file>

<file path=xl/calcChain.xml><?xml version="1.0" encoding="utf-8"?>
<calcChain xmlns="http://schemas.openxmlformats.org/spreadsheetml/2006/main">
  <c r="I62" i="23"/>
  <c r="G62"/>
  <c r="F62"/>
  <c r="E62"/>
  <c r="D62"/>
  <c r="G68"/>
  <c r="E68"/>
  <c r="D68"/>
  <c r="H62"/>
  <c r="K23"/>
  <c r="J23"/>
  <c r="H23"/>
  <c r="E58" l="1"/>
  <c r="D58" s="1"/>
  <c r="E53"/>
  <c r="D53" s="1"/>
  <c r="I52"/>
  <c r="H52"/>
  <c r="G52"/>
  <c r="F52"/>
  <c r="K44"/>
  <c r="K43" s="1"/>
  <c r="J44"/>
  <c r="J43" s="1"/>
  <c r="I44"/>
  <c r="H44"/>
  <c r="G44"/>
  <c r="F44"/>
  <c r="F43" s="1"/>
  <c r="E39"/>
  <c r="D39" s="1"/>
  <c r="E37"/>
  <c r="D37" s="1"/>
  <c r="K36"/>
  <c r="J36"/>
  <c r="I36"/>
  <c r="H36"/>
  <c r="E33"/>
  <c r="D33" s="1"/>
  <c r="E30"/>
  <c r="D30" s="1"/>
  <c r="K29"/>
  <c r="J29"/>
  <c r="I29"/>
  <c r="H29"/>
  <c r="E29"/>
  <c r="D29" s="1"/>
  <c r="E25"/>
  <c r="D25" s="1"/>
  <c r="G24"/>
  <c r="G23" s="1"/>
  <c r="F24"/>
  <c r="F23" s="1"/>
  <c r="E22"/>
  <c r="D22" s="1"/>
  <c r="E21"/>
  <c r="D21" s="1"/>
  <c r="E19"/>
  <c r="D19" s="1"/>
  <c r="E18"/>
  <c r="D18" s="1"/>
  <c r="G17"/>
  <c r="G16" s="1"/>
  <c r="F17"/>
  <c r="F16" s="1"/>
  <c r="K16"/>
  <c r="J16"/>
  <c r="I16"/>
  <c r="H16"/>
  <c r="G10"/>
  <c r="G9" s="1"/>
  <c r="F10"/>
  <c r="F9" s="1"/>
  <c r="G43" l="1"/>
  <c r="I43"/>
  <c r="F70"/>
  <c r="E44"/>
  <c r="J70"/>
  <c r="H43"/>
  <c r="H70" s="1"/>
  <c r="E10"/>
  <c r="D10" s="1"/>
  <c r="D9" s="1"/>
  <c r="E17"/>
  <c r="D17" s="1"/>
  <c r="D16" s="1"/>
  <c r="E52"/>
  <c r="D52" s="1"/>
  <c r="K70"/>
  <c r="I24"/>
  <c r="E16" l="1"/>
  <c r="D44"/>
  <c r="D43" s="1"/>
  <c r="E43"/>
  <c r="I23"/>
  <c r="I70" s="1"/>
  <c r="E24"/>
  <c r="D24" s="1"/>
  <c r="D23" s="1"/>
  <c r="E9"/>
  <c r="E23"/>
  <c r="G70"/>
  <c r="E70" l="1"/>
  <c r="D70" s="1"/>
</calcChain>
</file>

<file path=xl/sharedStrings.xml><?xml version="1.0" encoding="utf-8"?>
<sst xmlns="http://schemas.openxmlformats.org/spreadsheetml/2006/main" count="19" uniqueCount="18">
  <si>
    <t>w złotych</t>
  </si>
  <si>
    <t>Dział</t>
  </si>
  <si>
    <t>Rozdział*</t>
  </si>
  <si>
    <t>z tego:</t>
  </si>
  <si>
    <t>Wydatki bieżące</t>
  </si>
  <si>
    <t>Wydatki majątkowe</t>
  </si>
  <si>
    <t>Ogółem</t>
  </si>
  <si>
    <t>Wynagrodzenia i składki od nich naliczane</t>
  </si>
  <si>
    <t>Wydatki jednostek budżetowych</t>
  </si>
  <si>
    <t>Dotacje na zadania bieżące</t>
  </si>
  <si>
    <t>Wydatki związane z realizacją zadań statutowych</t>
  </si>
  <si>
    <t>Świadczenia na rzecz osób fizycznych</t>
  </si>
  <si>
    <t>Wydatki na programy finansowane z udziałem środków pochodzących z budżetu Unii Europejskiej oraz niepodlegających zwrotowi środków z pomocy udzielanej przez państwa członkowskie Europejskiego Porozumienia o Wolnym Handlu (EFTA) oraz inych środków pochodzących ze źródeł zagranicznych niepodlegających zwrotowi,w części związanej z realizacją zadań Gminy/Powiatu</t>
  </si>
  <si>
    <t>§**</t>
  </si>
  <si>
    <t>** kol. 3 do fakultatywnego wykorzystania  w zakresie wydatków</t>
  </si>
  <si>
    <t>Wydatki
ogółem
(5+11)</t>
  </si>
  <si>
    <t>Wydatki budżetu Gminy Krzęcin
związane z realizacją zadań z zakresu administracji rządowej i innych zadań zleconych odrębnymi ustawami
w 2019 r.</t>
  </si>
  <si>
    <t>Załącznik Nr 5                                                                                                                                      
do Uchwały Nr II/16/2018                                            Gminy Krzęcin                                                         z dnia 20 grudnia 2018 r.</t>
  </si>
</sst>
</file>

<file path=xl/styles.xml><?xml version="1.0" encoding="utf-8"?>
<styleSheet xmlns="http://schemas.openxmlformats.org/spreadsheetml/2006/main">
  <fonts count="17">
    <font>
      <sz val="10"/>
      <name val="Arial CE"/>
      <charset val="238"/>
    </font>
    <font>
      <sz val="8"/>
      <name val="Arial CE"/>
      <charset val="238"/>
    </font>
    <font>
      <b/>
      <sz val="12"/>
      <name val="Arial CE"/>
      <family val="2"/>
      <charset val="238"/>
    </font>
    <font>
      <i/>
      <u/>
      <sz val="8"/>
      <name val="Arial CE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0"/>
      <name val="Arial CE"/>
      <charset val="238"/>
    </font>
    <font>
      <sz val="8"/>
      <name val="Arial CE"/>
      <family val="2"/>
      <charset val="238"/>
    </font>
    <font>
      <b/>
      <sz val="10"/>
      <name val="Arial CE"/>
      <family val="2"/>
      <charset val="238"/>
    </font>
    <font>
      <sz val="6"/>
      <name val="Arial CE"/>
      <family val="2"/>
      <charset val="238"/>
    </font>
    <font>
      <i/>
      <sz val="10"/>
      <name val="Arial CE"/>
      <charset val="238"/>
    </font>
    <font>
      <b/>
      <sz val="11"/>
      <name val="Arial CE"/>
      <charset val="238"/>
    </font>
    <font>
      <b/>
      <sz val="11"/>
      <name val="Arial"/>
      <family val="2"/>
      <charset val="238"/>
    </font>
    <font>
      <sz val="11"/>
      <name val="Arial CE"/>
      <charset val="238"/>
    </font>
    <font>
      <b/>
      <sz val="12"/>
      <name val="Arial CE"/>
      <charset val="238"/>
    </font>
    <font>
      <b/>
      <sz val="12"/>
      <name val="Arial"/>
      <family val="2"/>
      <charset val="238"/>
    </font>
    <font>
      <b/>
      <sz val="9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right"/>
    </xf>
    <xf numFmtId="0" fontId="0" fillId="0" borderId="0" xfId="0" applyAlignment="1">
      <alignment vertical="center"/>
    </xf>
    <xf numFmtId="0" fontId="7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6" fillId="0" borderId="0" xfId="0" applyFont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4" fontId="14" fillId="2" borderId="1" xfId="0" applyNumberFormat="1" applyFont="1" applyFill="1" applyBorder="1" applyAlignment="1">
      <alignment horizontal="right" vertical="center"/>
    </xf>
    <xf numFmtId="4" fontId="15" fillId="2" borderId="1" xfId="0" applyNumberFormat="1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/>
    </xf>
    <xf numFmtId="4" fontId="6" fillId="4" borderId="5" xfId="0" applyNumberFormat="1" applyFont="1" applyFill="1" applyBorder="1" applyAlignment="1">
      <alignment horizontal="right" vertical="center"/>
    </xf>
    <xf numFmtId="4" fontId="4" fillId="4" borderId="5" xfId="0" applyNumberFormat="1" applyFont="1" applyFill="1" applyBorder="1" applyAlignment="1">
      <alignment horizontal="right" vertical="center" wrapText="1"/>
    </xf>
    <xf numFmtId="0" fontId="6" fillId="0" borderId="1" xfId="0" applyFont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4" fontId="0" fillId="4" borderId="1" xfId="0" applyNumberFormat="1" applyFill="1" applyBorder="1" applyAlignment="1">
      <alignment horizontal="right" vertical="center"/>
    </xf>
    <xf numFmtId="4" fontId="5" fillId="4" borderId="1" xfId="0" applyNumberFormat="1" applyFont="1" applyFill="1" applyBorder="1" applyAlignment="1">
      <alignment horizontal="right" vertical="center" wrapText="1"/>
    </xf>
    <xf numFmtId="0" fontId="6" fillId="4" borderId="1" xfId="0" applyFont="1" applyFill="1" applyBorder="1" applyAlignment="1">
      <alignment horizontal="center" vertical="center"/>
    </xf>
    <xf numFmtId="4" fontId="6" fillId="4" borderId="1" xfId="0" applyNumberFormat="1" applyFont="1" applyFill="1" applyBorder="1" applyAlignment="1">
      <alignment horizontal="right" vertical="center"/>
    </xf>
    <xf numFmtId="4" fontId="4" fillId="4" borderId="1" xfId="0" applyNumberFormat="1" applyFont="1" applyFill="1" applyBorder="1" applyAlignment="1">
      <alignment horizontal="right" vertical="center" wrapText="1"/>
    </xf>
    <xf numFmtId="0" fontId="0" fillId="0" borderId="2" xfId="0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4" fontId="6" fillId="4" borderId="12" xfId="0" applyNumberFormat="1" applyFont="1" applyFill="1" applyBorder="1" applyAlignment="1">
      <alignment horizontal="right" vertical="center"/>
    </xf>
    <xf numFmtId="4" fontId="4" fillId="4" borderId="12" xfId="0" applyNumberFormat="1" applyFont="1" applyFill="1" applyBorder="1" applyAlignment="1">
      <alignment horizontal="right" vertical="center" wrapText="1"/>
    </xf>
    <xf numFmtId="4" fontId="4" fillId="4" borderId="2" xfId="0" applyNumberFormat="1" applyFont="1" applyFill="1" applyBorder="1" applyAlignment="1">
      <alignment horizontal="right" vertical="center" wrapText="1"/>
    </xf>
    <xf numFmtId="0" fontId="11" fillId="3" borderId="1" xfId="0" applyFont="1" applyFill="1" applyBorder="1" applyAlignment="1">
      <alignment horizontal="center" vertical="center"/>
    </xf>
    <xf numFmtId="4" fontId="11" fillId="3" borderId="1" xfId="0" applyNumberFormat="1" applyFont="1" applyFill="1" applyBorder="1" applyAlignment="1">
      <alignment horizontal="right" vertical="center"/>
    </xf>
    <xf numFmtId="4" fontId="12" fillId="3" borderId="1" xfId="0" applyNumberFormat="1" applyFont="1" applyFill="1" applyBorder="1" applyAlignment="1">
      <alignment horizontal="right" vertical="center" wrapText="1"/>
    </xf>
    <xf numFmtId="4" fontId="0" fillId="0" borderId="1" xfId="0" applyNumberFormat="1" applyBorder="1" applyAlignment="1">
      <alignment horizontal="right" vertical="center"/>
    </xf>
    <xf numFmtId="4" fontId="5" fillId="0" borderId="1" xfId="0" applyNumberFormat="1" applyFont="1" applyBorder="1" applyAlignment="1">
      <alignment horizontal="right" vertical="center" wrapText="1"/>
    </xf>
    <xf numFmtId="0" fontId="13" fillId="3" borderId="1" xfId="0" applyFont="1" applyFill="1" applyBorder="1" applyAlignment="1">
      <alignment horizontal="center" vertical="center"/>
    </xf>
    <xf numFmtId="4" fontId="6" fillId="0" borderId="1" xfId="0" applyNumberFormat="1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 wrapText="1"/>
    </xf>
    <xf numFmtId="4" fontId="5" fillId="0" borderId="1" xfId="0" applyNumberFormat="1" applyFont="1" applyBorder="1" applyAlignment="1">
      <alignment horizontal="right" vertical="top" wrapText="1"/>
    </xf>
    <xf numFmtId="4" fontId="0" fillId="0" borderId="1" xfId="0" applyNumberFormat="1" applyBorder="1" applyAlignment="1">
      <alignment horizontal="right" vertical="top"/>
    </xf>
    <xf numFmtId="0" fontId="0" fillId="4" borderId="1" xfId="0" applyFont="1" applyFill="1" applyBorder="1" applyAlignment="1">
      <alignment horizontal="center" vertical="center"/>
    </xf>
    <xf numFmtId="4" fontId="0" fillId="4" borderId="1" xfId="0" applyNumberFormat="1" applyFont="1" applyFill="1" applyBorder="1" applyAlignment="1">
      <alignment horizontal="right" vertical="center"/>
    </xf>
    <xf numFmtId="0" fontId="0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 vertical="top" wrapText="1"/>
    </xf>
    <xf numFmtId="0" fontId="16" fillId="2" borderId="3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73"/>
  <sheetViews>
    <sheetView showGridLines="0" tabSelected="1" defaultGridColor="0" colorId="8" zoomScale="75" workbookViewId="0">
      <selection activeCell="P7" sqref="P7"/>
    </sheetView>
  </sheetViews>
  <sheetFormatPr defaultRowHeight="12.75"/>
  <cols>
    <col min="1" max="1" width="5.5703125" style="3" bestFit="1" customWidth="1"/>
    <col min="2" max="2" width="8.85546875" style="3" bestFit="1" customWidth="1"/>
    <col min="3" max="3" width="6.85546875" style="3" customWidth="1"/>
    <col min="4" max="4" width="14.85546875" style="3" customWidth="1"/>
    <col min="5" max="5" width="15" style="3" customWidth="1"/>
    <col min="6" max="7" width="16.7109375" style="3" customWidth="1"/>
    <col min="8" max="8" width="13" style="3" customWidth="1"/>
    <col min="9" max="9" width="14.7109375" style="3" customWidth="1"/>
    <col min="10" max="10" width="18.28515625" style="3" customWidth="1"/>
    <col min="11" max="11" width="15" style="3" customWidth="1"/>
  </cols>
  <sheetData>
    <row r="1" spans="1:12" ht="55.5" customHeight="1">
      <c r="J1" s="43" t="s">
        <v>17</v>
      </c>
      <c r="K1" s="43"/>
    </row>
    <row r="2" spans="1:12" ht="54" customHeight="1">
      <c r="A2" s="46" t="s">
        <v>16</v>
      </c>
      <c r="B2" s="46"/>
      <c r="C2" s="46"/>
      <c r="D2" s="46"/>
      <c r="E2" s="46"/>
      <c r="F2" s="46"/>
      <c r="G2" s="46"/>
      <c r="H2" s="46"/>
      <c r="I2" s="46"/>
      <c r="J2" s="46"/>
    </row>
    <row r="3" spans="1:12" ht="11.25" customHeight="1" thickBot="1">
      <c r="E3" s="1"/>
      <c r="F3" s="1"/>
      <c r="G3" s="1"/>
      <c r="H3" s="1"/>
      <c r="I3" s="4"/>
      <c r="K3" s="2" t="s">
        <v>0</v>
      </c>
    </row>
    <row r="4" spans="1:12" s="8" customFormat="1" ht="17.25" customHeight="1" thickBot="1">
      <c r="A4" s="47" t="s">
        <v>1</v>
      </c>
      <c r="B4" s="47" t="s">
        <v>2</v>
      </c>
      <c r="C4" s="47" t="s">
        <v>13</v>
      </c>
      <c r="D4" s="50" t="s">
        <v>15</v>
      </c>
      <c r="E4" s="53" t="s">
        <v>3</v>
      </c>
      <c r="F4" s="54"/>
      <c r="G4" s="54"/>
      <c r="H4" s="54"/>
      <c r="I4" s="54"/>
      <c r="J4" s="54"/>
      <c r="K4" s="55"/>
    </row>
    <row r="5" spans="1:12" s="8" customFormat="1" ht="12" customHeight="1">
      <c r="A5" s="48"/>
      <c r="B5" s="48"/>
      <c r="C5" s="48"/>
      <c r="D5" s="51"/>
      <c r="E5" s="56" t="s">
        <v>4</v>
      </c>
      <c r="F5" s="58" t="s">
        <v>3</v>
      </c>
      <c r="G5" s="59"/>
      <c r="H5" s="59"/>
      <c r="I5" s="59"/>
      <c r="J5" s="59"/>
      <c r="K5" s="56" t="s">
        <v>5</v>
      </c>
    </row>
    <row r="6" spans="1:12" s="8" customFormat="1" ht="31.5" customHeight="1">
      <c r="A6" s="48"/>
      <c r="B6" s="48"/>
      <c r="C6" s="48"/>
      <c r="D6" s="51"/>
      <c r="E6" s="56"/>
      <c r="F6" s="61" t="s">
        <v>8</v>
      </c>
      <c r="G6" s="62"/>
      <c r="H6" s="60" t="s">
        <v>9</v>
      </c>
      <c r="I6" s="60" t="s">
        <v>11</v>
      </c>
      <c r="J6" s="44" t="s">
        <v>12</v>
      </c>
      <c r="K6" s="56"/>
    </row>
    <row r="7" spans="1:12" ht="125.25" customHeight="1" thickBot="1">
      <c r="A7" s="49"/>
      <c r="B7" s="49"/>
      <c r="C7" s="49"/>
      <c r="D7" s="52"/>
      <c r="E7" s="57"/>
      <c r="F7" s="10" t="s">
        <v>7</v>
      </c>
      <c r="G7" s="5" t="s">
        <v>10</v>
      </c>
      <c r="H7" s="59"/>
      <c r="I7" s="59"/>
      <c r="J7" s="45"/>
      <c r="K7" s="57"/>
    </row>
    <row r="8" spans="1:12" ht="12.75" customHeight="1">
      <c r="A8" s="6">
        <v>1</v>
      </c>
      <c r="B8" s="6">
        <v>2</v>
      </c>
      <c r="C8" s="6">
        <v>3</v>
      </c>
      <c r="D8" s="11">
        <v>4</v>
      </c>
      <c r="E8" s="6">
        <v>5</v>
      </c>
      <c r="F8" s="6">
        <v>6</v>
      </c>
      <c r="G8" s="6">
        <v>7</v>
      </c>
      <c r="H8" s="6">
        <v>8</v>
      </c>
      <c r="I8" s="6">
        <v>9</v>
      </c>
      <c r="J8" s="6">
        <v>10</v>
      </c>
      <c r="K8" s="6">
        <v>11</v>
      </c>
    </row>
    <row r="9" spans="1:12" ht="20.100000000000001" customHeight="1">
      <c r="A9" s="30">
        <v>750</v>
      </c>
      <c r="B9" s="30"/>
      <c r="C9" s="30"/>
      <c r="D9" s="31">
        <f>D10</f>
        <v>20500</v>
      </c>
      <c r="E9" s="31">
        <f>E10</f>
        <v>20500</v>
      </c>
      <c r="F9" s="31">
        <f>F10</f>
        <v>19000</v>
      </c>
      <c r="G9" s="31">
        <f>G10</f>
        <v>1500</v>
      </c>
      <c r="H9" s="32">
        <v>0</v>
      </c>
      <c r="I9" s="32">
        <v>0</v>
      </c>
      <c r="J9" s="32">
        <v>0</v>
      </c>
      <c r="K9" s="32">
        <v>0</v>
      </c>
      <c r="L9" s="7"/>
    </row>
    <row r="10" spans="1:12" ht="20.100000000000001" customHeight="1">
      <c r="A10" s="9"/>
      <c r="B10" s="9">
        <v>75011</v>
      </c>
      <c r="C10" s="9"/>
      <c r="D10" s="33">
        <f>K10+E10</f>
        <v>20500</v>
      </c>
      <c r="E10" s="34">
        <f>SUM(E11:E15)</f>
        <v>20500</v>
      </c>
      <c r="F10" s="34">
        <f>SUM(F11:F13)</f>
        <v>19000</v>
      </c>
      <c r="G10" s="34">
        <f>SUM(G14:G15)</f>
        <v>1500</v>
      </c>
      <c r="H10" s="34">
        <v>0</v>
      </c>
      <c r="I10" s="34">
        <v>0</v>
      </c>
      <c r="J10" s="34">
        <v>0</v>
      </c>
      <c r="K10" s="34">
        <v>0</v>
      </c>
    </row>
    <row r="11" spans="1:12" ht="20.100000000000001" customHeight="1">
      <c r="A11" s="9"/>
      <c r="B11" s="9"/>
      <c r="C11" s="9">
        <v>4010</v>
      </c>
      <c r="D11" s="33">
        <v>15000</v>
      </c>
      <c r="E11" s="34">
        <v>15000</v>
      </c>
      <c r="F11" s="34">
        <v>15000</v>
      </c>
      <c r="G11" s="34">
        <v>0</v>
      </c>
      <c r="H11" s="34">
        <v>0</v>
      </c>
      <c r="I11" s="34">
        <v>0</v>
      </c>
      <c r="J11" s="34">
        <v>0</v>
      </c>
      <c r="K11" s="34">
        <v>0</v>
      </c>
    </row>
    <row r="12" spans="1:12" ht="20.100000000000001" customHeight="1">
      <c r="A12" s="9"/>
      <c r="B12" s="9"/>
      <c r="C12" s="9">
        <v>4110</v>
      </c>
      <c r="D12" s="33">
        <v>3000</v>
      </c>
      <c r="E12" s="34">
        <v>3000</v>
      </c>
      <c r="F12" s="34">
        <v>3000</v>
      </c>
      <c r="G12" s="34">
        <v>0</v>
      </c>
      <c r="H12" s="34">
        <v>0</v>
      </c>
      <c r="I12" s="34">
        <v>0</v>
      </c>
      <c r="J12" s="34">
        <v>0</v>
      </c>
      <c r="K12" s="34">
        <v>0</v>
      </c>
    </row>
    <row r="13" spans="1:12" ht="20.100000000000001" customHeight="1">
      <c r="A13" s="9"/>
      <c r="B13" s="9"/>
      <c r="C13" s="9">
        <v>4120</v>
      </c>
      <c r="D13" s="33">
        <v>1000</v>
      </c>
      <c r="E13" s="34">
        <v>1000</v>
      </c>
      <c r="F13" s="34">
        <v>1000</v>
      </c>
      <c r="G13" s="34">
        <v>0</v>
      </c>
      <c r="H13" s="34">
        <v>0</v>
      </c>
      <c r="I13" s="34">
        <v>0</v>
      </c>
      <c r="J13" s="34">
        <v>0</v>
      </c>
      <c r="K13" s="34">
        <v>0</v>
      </c>
    </row>
    <row r="14" spans="1:12" ht="20.100000000000001" customHeight="1">
      <c r="A14" s="9"/>
      <c r="B14" s="9"/>
      <c r="C14" s="9">
        <v>4210</v>
      </c>
      <c r="D14" s="33">
        <v>500</v>
      </c>
      <c r="E14" s="34">
        <v>500</v>
      </c>
      <c r="F14" s="34">
        <v>0</v>
      </c>
      <c r="G14" s="34">
        <v>500</v>
      </c>
      <c r="H14" s="34">
        <v>0</v>
      </c>
      <c r="I14" s="34">
        <v>0</v>
      </c>
      <c r="J14" s="34">
        <v>0</v>
      </c>
      <c r="K14" s="34">
        <v>0</v>
      </c>
    </row>
    <row r="15" spans="1:12" ht="20.100000000000001" customHeight="1">
      <c r="A15" s="9"/>
      <c r="B15" s="9"/>
      <c r="C15" s="9">
        <v>4300</v>
      </c>
      <c r="D15" s="33">
        <v>1000</v>
      </c>
      <c r="E15" s="34">
        <v>1000</v>
      </c>
      <c r="F15" s="34">
        <v>0</v>
      </c>
      <c r="G15" s="34">
        <v>1000</v>
      </c>
      <c r="H15" s="34">
        <v>0</v>
      </c>
      <c r="I15" s="34">
        <v>0</v>
      </c>
      <c r="J15" s="34">
        <v>0</v>
      </c>
      <c r="K15" s="34">
        <v>0</v>
      </c>
    </row>
    <row r="16" spans="1:12" ht="20.100000000000001" customHeight="1">
      <c r="A16" s="30">
        <v>751</v>
      </c>
      <c r="B16" s="30"/>
      <c r="C16" s="30"/>
      <c r="D16" s="31">
        <f>D17</f>
        <v>758</v>
      </c>
      <c r="E16" s="31">
        <f t="shared" ref="E16:K16" si="0">E17</f>
        <v>758</v>
      </c>
      <c r="F16" s="31">
        <f t="shared" si="0"/>
        <v>175.65</v>
      </c>
      <c r="G16" s="31">
        <f t="shared" si="0"/>
        <v>582.35</v>
      </c>
      <c r="H16" s="31">
        <f t="shared" si="0"/>
        <v>0</v>
      </c>
      <c r="I16" s="31">
        <f t="shared" si="0"/>
        <v>0</v>
      </c>
      <c r="J16" s="31">
        <f t="shared" si="0"/>
        <v>0</v>
      </c>
      <c r="K16" s="31">
        <f t="shared" si="0"/>
        <v>0</v>
      </c>
    </row>
    <row r="17" spans="1:11" ht="20.100000000000001" customHeight="1">
      <c r="A17" s="9"/>
      <c r="B17" s="9">
        <v>75101</v>
      </c>
      <c r="C17" s="9"/>
      <c r="D17" s="33">
        <f t="shared" ref="D17:D22" si="1">SUM(E17,K17)</f>
        <v>758</v>
      </c>
      <c r="E17" s="34">
        <f>SUM(F17:J17)</f>
        <v>758</v>
      </c>
      <c r="F17" s="34">
        <f>SUM(F18:F22)</f>
        <v>175.65</v>
      </c>
      <c r="G17" s="34">
        <f>SUM(G18:G22)</f>
        <v>582.35</v>
      </c>
      <c r="H17" s="34">
        <v>0</v>
      </c>
      <c r="I17" s="34">
        <v>0</v>
      </c>
      <c r="J17" s="34">
        <v>0</v>
      </c>
      <c r="K17" s="34">
        <v>0</v>
      </c>
    </row>
    <row r="18" spans="1:11" ht="20.100000000000001" customHeight="1">
      <c r="A18" s="9"/>
      <c r="B18" s="9"/>
      <c r="C18" s="9">
        <v>4110</v>
      </c>
      <c r="D18" s="33">
        <f t="shared" si="1"/>
        <v>25.65</v>
      </c>
      <c r="E18" s="34">
        <f>SUM(F18,J18)</f>
        <v>25.65</v>
      </c>
      <c r="F18" s="34">
        <v>25.65</v>
      </c>
      <c r="G18" s="34">
        <v>0</v>
      </c>
      <c r="H18" s="34">
        <v>0</v>
      </c>
      <c r="I18" s="34">
        <v>0</v>
      </c>
      <c r="J18" s="34">
        <v>0</v>
      </c>
      <c r="K18" s="34">
        <v>0</v>
      </c>
    </row>
    <row r="19" spans="1:11" ht="20.100000000000001" customHeight="1">
      <c r="A19" s="9"/>
      <c r="B19" s="9"/>
      <c r="C19" s="9">
        <v>4170</v>
      </c>
      <c r="D19" s="33">
        <f t="shared" si="1"/>
        <v>150</v>
      </c>
      <c r="E19" s="34">
        <f>SUM(F19,J19)</f>
        <v>150</v>
      </c>
      <c r="F19" s="34">
        <v>150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</row>
    <row r="20" spans="1:11" ht="20.100000000000001" customHeight="1">
      <c r="A20" s="9"/>
      <c r="B20" s="9"/>
      <c r="C20" s="9">
        <v>4210</v>
      </c>
      <c r="D20" s="33">
        <v>252.35</v>
      </c>
      <c r="E20" s="34">
        <v>252.35</v>
      </c>
      <c r="F20" s="34">
        <v>0</v>
      </c>
      <c r="G20" s="34">
        <v>252.35</v>
      </c>
      <c r="H20" s="34">
        <v>0</v>
      </c>
      <c r="I20" s="34">
        <v>0</v>
      </c>
      <c r="J20" s="34">
        <v>0</v>
      </c>
      <c r="K20" s="34">
        <v>0</v>
      </c>
    </row>
    <row r="21" spans="1:11" ht="20.100000000000001" customHeight="1">
      <c r="A21" s="9"/>
      <c r="B21" s="9"/>
      <c r="C21" s="9">
        <v>4300</v>
      </c>
      <c r="D21" s="33">
        <f t="shared" si="1"/>
        <v>200</v>
      </c>
      <c r="E21" s="34">
        <f>SUM(F21:J21)</f>
        <v>200</v>
      </c>
      <c r="F21" s="34">
        <v>0</v>
      </c>
      <c r="G21" s="34">
        <v>200</v>
      </c>
      <c r="H21" s="34">
        <v>0</v>
      </c>
      <c r="I21" s="34">
        <v>0</v>
      </c>
      <c r="J21" s="34">
        <v>0</v>
      </c>
      <c r="K21" s="34">
        <v>0</v>
      </c>
    </row>
    <row r="22" spans="1:11" ht="20.100000000000001" customHeight="1">
      <c r="A22" s="9"/>
      <c r="B22" s="9"/>
      <c r="C22" s="9">
        <v>4360</v>
      </c>
      <c r="D22" s="33">
        <f t="shared" si="1"/>
        <v>130</v>
      </c>
      <c r="E22" s="34">
        <f>SUM(F22:J22)</f>
        <v>130</v>
      </c>
      <c r="F22" s="34">
        <v>0</v>
      </c>
      <c r="G22" s="34">
        <v>130</v>
      </c>
      <c r="H22" s="34">
        <v>0</v>
      </c>
      <c r="I22" s="34">
        <v>0</v>
      </c>
      <c r="J22" s="34">
        <v>0</v>
      </c>
      <c r="K22" s="34">
        <v>0</v>
      </c>
    </row>
    <row r="23" spans="1:11" ht="20.100000000000001" customHeight="1">
      <c r="A23" s="30">
        <v>852</v>
      </c>
      <c r="B23" s="35"/>
      <c r="C23" s="35"/>
      <c r="D23" s="31">
        <f>D24</f>
        <v>420600</v>
      </c>
      <c r="E23" s="31">
        <f>SUM(F23,G23,H23,I23,J23)</f>
        <v>420600</v>
      </c>
      <c r="F23" s="31">
        <f t="shared" ref="F23:K23" si="2">SUM(F24)</f>
        <v>309705</v>
      </c>
      <c r="G23" s="31">
        <f t="shared" si="2"/>
        <v>106895</v>
      </c>
      <c r="H23" s="31">
        <f t="shared" si="2"/>
        <v>0</v>
      </c>
      <c r="I23" s="31">
        <f t="shared" si="2"/>
        <v>4000</v>
      </c>
      <c r="J23" s="31">
        <f t="shared" si="2"/>
        <v>0</v>
      </c>
      <c r="K23" s="31">
        <f t="shared" si="2"/>
        <v>0</v>
      </c>
    </row>
    <row r="24" spans="1:11" ht="20.100000000000001" customHeight="1">
      <c r="A24" s="9"/>
      <c r="B24" s="18">
        <v>85203</v>
      </c>
      <c r="C24" s="18"/>
      <c r="D24" s="36">
        <f>E24+K24</f>
        <v>420600</v>
      </c>
      <c r="E24" s="37">
        <f>SUM(F24:G24,I24)</f>
        <v>420600</v>
      </c>
      <c r="F24" s="37">
        <f>SUM(F25:F40)</f>
        <v>309705</v>
      </c>
      <c r="G24" s="37">
        <f>SUM(G25:G42)</f>
        <v>106895</v>
      </c>
      <c r="H24" s="37">
        <v>0</v>
      </c>
      <c r="I24" s="37">
        <f>SUM(I25:I40)</f>
        <v>4000</v>
      </c>
      <c r="J24" s="37">
        <v>0</v>
      </c>
      <c r="K24" s="37">
        <v>0</v>
      </c>
    </row>
    <row r="25" spans="1:11" ht="20.100000000000001" customHeight="1">
      <c r="A25" s="9"/>
      <c r="B25" s="9"/>
      <c r="C25" s="9">
        <v>3020</v>
      </c>
      <c r="D25" s="33">
        <f t="shared" ref="D25:D39" si="3">E25+K25</f>
        <v>4000</v>
      </c>
      <c r="E25" s="34">
        <f>SUM(F25:G25,I25)</f>
        <v>4000</v>
      </c>
      <c r="F25" s="38">
        <v>0</v>
      </c>
      <c r="G25" s="38">
        <v>0</v>
      </c>
      <c r="H25" s="38">
        <v>0</v>
      </c>
      <c r="I25" s="38">
        <v>4000</v>
      </c>
      <c r="J25" s="38">
        <v>0</v>
      </c>
      <c r="K25" s="38">
        <v>0</v>
      </c>
    </row>
    <row r="26" spans="1:11" ht="20.100000000000001" customHeight="1">
      <c r="A26" s="9"/>
      <c r="B26" s="9"/>
      <c r="C26" s="9">
        <v>4010</v>
      </c>
      <c r="D26" s="33">
        <v>251375</v>
      </c>
      <c r="E26" s="38">
        <v>251375</v>
      </c>
      <c r="F26" s="38">
        <v>251375</v>
      </c>
      <c r="G26" s="38">
        <v>0</v>
      </c>
      <c r="H26" s="38">
        <v>0</v>
      </c>
      <c r="I26" s="38">
        <v>0</v>
      </c>
      <c r="J26" s="38">
        <v>0</v>
      </c>
      <c r="K26" s="38">
        <v>0</v>
      </c>
    </row>
    <row r="27" spans="1:11" ht="20.100000000000001" customHeight="1">
      <c r="A27" s="9"/>
      <c r="B27" s="9"/>
      <c r="C27" s="9">
        <v>4040</v>
      </c>
      <c r="D27" s="33">
        <v>19857</v>
      </c>
      <c r="E27" s="38">
        <v>19857</v>
      </c>
      <c r="F27" s="38">
        <v>19857</v>
      </c>
      <c r="G27" s="38">
        <v>0</v>
      </c>
      <c r="H27" s="38">
        <v>0</v>
      </c>
      <c r="I27" s="38">
        <v>0</v>
      </c>
      <c r="J27" s="38">
        <v>0</v>
      </c>
      <c r="K27" s="38">
        <v>0</v>
      </c>
    </row>
    <row r="28" spans="1:11" ht="20.100000000000001" customHeight="1">
      <c r="A28" s="9"/>
      <c r="B28" s="9"/>
      <c r="C28" s="9">
        <v>4110</v>
      </c>
      <c r="D28" s="33">
        <v>30211</v>
      </c>
      <c r="E28" s="38">
        <v>30211</v>
      </c>
      <c r="F28" s="38">
        <v>30211</v>
      </c>
      <c r="G28" s="38">
        <v>0</v>
      </c>
      <c r="H28" s="38">
        <v>0</v>
      </c>
      <c r="I28" s="38">
        <v>0</v>
      </c>
      <c r="J28" s="38">
        <v>0</v>
      </c>
      <c r="K28" s="38">
        <v>0</v>
      </c>
    </row>
    <row r="29" spans="1:11" ht="20.100000000000001" customHeight="1">
      <c r="A29" s="9"/>
      <c r="B29" s="9"/>
      <c r="C29" s="9">
        <v>4120</v>
      </c>
      <c r="D29" s="33">
        <f t="shared" si="3"/>
        <v>4962</v>
      </c>
      <c r="E29" s="38">
        <f t="shared" ref="E29:E39" si="4">SUM(F29:G29)</f>
        <v>4962</v>
      </c>
      <c r="F29" s="38">
        <v>4962</v>
      </c>
      <c r="G29" s="38">
        <v>0</v>
      </c>
      <c r="H29" s="33">
        <f>H31</f>
        <v>0</v>
      </c>
      <c r="I29" s="33">
        <f>I31</f>
        <v>0</v>
      </c>
      <c r="J29" s="33">
        <f>J31</f>
        <v>0</v>
      </c>
      <c r="K29" s="33">
        <f>K31</f>
        <v>0</v>
      </c>
    </row>
    <row r="30" spans="1:11" ht="20.100000000000001" customHeight="1">
      <c r="A30" s="9"/>
      <c r="B30" s="9"/>
      <c r="C30" s="9">
        <v>4170</v>
      </c>
      <c r="D30" s="33">
        <f t="shared" si="3"/>
        <v>3300</v>
      </c>
      <c r="E30" s="38">
        <f t="shared" si="4"/>
        <v>3300</v>
      </c>
      <c r="F30" s="38">
        <v>3300</v>
      </c>
      <c r="G30" s="38">
        <v>0</v>
      </c>
      <c r="H30" s="33">
        <v>0</v>
      </c>
      <c r="I30" s="33">
        <v>0</v>
      </c>
      <c r="J30" s="33">
        <v>0</v>
      </c>
      <c r="K30" s="33">
        <v>0</v>
      </c>
    </row>
    <row r="31" spans="1:11" ht="20.100000000000001" customHeight="1">
      <c r="A31" s="9"/>
      <c r="B31" s="9"/>
      <c r="C31" s="9">
        <v>4210</v>
      </c>
      <c r="D31" s="33">
        <v>31612</v>
      </c>
      <c r="E31" s="38">
        <v>31612</v>
      </c>
      <c r="F31" s="38">
        <v>0</v>
      </c>
      <c r="G31" s="38">
        <v>31612</v>
      </c>
      <c r="H31" s="38">
        <v>0</v>
      </c>
      <c r="I31" s="38">
        <v>0</v>
      </c>
      <c r="J31" s="38">
        <v>0</v>
      </c>
      <c r="K31" s="38">
        <v>0</v>
      </c>
    </row>
    <row r="32" spans="1:11" ht="20.100000000000001" customHeight="1">
      <c r="A32" s="9"/>
      <c r="B32" s="9"/>
      <c r="C32" s="9">
        <v>4220</v>
      </c>
      <c r="D32" s="33">
        <v>12400</v>
      </c>
      <c r="E32" s="38">
        <v>12400</v>
      </c>
      <c r="F32" s="38">
        <v>0</v>
      </c>
      <c r="G32" s="38">
        <v>12400</v>
      </c>
      <c r="H32" s="38">
        <v>0</v>
      </c>
      <c r="I32" s="38">
        <v>0</v>
      </c>
      <c r="J32" s="38">
        <v>0</v>
      </c>
      <c r="K32" s="38">
        <v>0</v>
      </c>
    </row>
    <row r="33" spans="1:11" ht="20.100000000000001" customHeight="1">
      <c r="A33" s="9"/>
      <c r="B33" s="9"/>
      <c r="C33" s="9">
        <v>4260</v>
      </c>
      <c r="D33" s="33">
        <f t="shared" si="3"/>
        <v>14000</v>
      </c>
      <c r="E33" s="38">
        <f t="shared" si="4"/>
        <v>14000</v>
      </c>
      <c r="F33" s="38">
        <v>0</v>
      </c>
      <c r="G33" s="38">
        <v>14000</v>
      </c>
      <c r="H33" s="38">
        <v>0</v>
      </c>
      <c r="I33" s="38">
        <v>0</v>
      </c>
      <c r="J33" s="38">
        <v>0</v>
      </c>
      <c r="K33" s="38">
        <v>0</v>
      </c>
    </row>
    <row r="34" spans="1:11" ht="20.100000000000001" customHeight="1">
      <c r="A34" s="9"/>
      <c r="B34" s="9"/>
      <c r="C34" s="9">
        <v>4270</v>
      </c>
      <c r="D34" s="33">
        <v>5060</v>
      </c>
      <c r="E34" s="38">
        <v>5060</v>
      </c>
      <c r="F34" s="38">
        <v>0</v>
      </c>
      <c r="G34" s="38">
        <v>5060</v>
      </c>
      <c r="H34" s="38">
        <v>0</v>
      </c>
      <c r="I34" s="38">
        <v>0</v>
      </c>
      <c r="J34" s="38">
        <v>0</v>
      </c>
      <c r="K34" s="38">
        <v>0</v>
      </c>
    </row>
    <row r="35" spans="1:11" ht="20.100000000000001" customHeight="1">
      <c r="A35" s="9"/>
      <c r="B35" s="9"/>
      <c r="C35" s="9">
        <v>4280</v>
      </c>
      <c r="D35" s="33">
        <v>400</v>
      </c>
      <c r="E35" s="38">
        <v>400</v>
      </c>
      <c r="F35" s="38">
        <v>0</v>
      </c>
      <c r="G35" s="38">
        <v>400</v>
      </c>
      <c r="H35" s="38">
        <v>0</v>
      </c>
      <c r="I35" s="38">
        <v>0</v>
      </c>
      <c r="J35" s="38">
        <v>0</v>
      </c>
      <c r="K35" s="38">
        <v>0</v>
      </c>
    </row>
    <row r="36" spans="1:11" ht="20.100000000000001" customHeight="1">
      <c r="A36" s="9"/>
      <c r="B36" s="9"/>
      <c r="C36" s="9">
        <v>4300</v>
      </c>
      <c r="D36" s="33">
        <v>17280</v>
      </c>
      <c r="E36" s="38">
        <v>17280</v>
      </c>
      <c r="F36" s="38">
        <v>0</v>
      </c>
      <c r="G36" s="38">
        <v>17280</v>
      </c>
      <c r="H36" s="33">
        <f>H37</f>
        <v>0</v>
      </c>
      <c r="I36" s="33">
        <f>I37</f>
        <v>0</v>
      </c>
      <c r="J36" s="33">
        <f>J37</f>
        <v>0</v>
      </c>
      <c r="K36" s="33">
        <f>K37</f>
        <v>0</v>
      </c>
    </row>
    <row r="37" spans="1:11" ht="20.100000000000001" customHeight="1">
      <c r="A37" s="9"/>
      <c r="B37" s="9"/>
      <c r="C37" s="9">
        <v>4360</v>
      </c>
      <c r="D37" s="39">
        <f t="shared" si="3"/>
        <v>4350</v>
      </c>
      <c r="E37" s="38">
        <f t="shared" si="4"/>
        <v>4350</v>
      </c>
      <c r="F37" s="38">
        <v>0</v>
      </c>
      <c r="G37" s="38">
        <v>4350</v>
      </c>
      <c r="H37" s="38">
        <v>0</v>
      </c>
      <c r="I37" s="38">
        <v>0</v>
      </c>
      <c r="J37" s="38">
        <v>0</v>
      </c>
      <c r="K37" s="38">
        <v>0</v>
      </c>
    </row>
    <row r="38" spans="1:11" ht="20.100000000000001" customHeight="1">
      <c r="A38" s="9"/>
      <c r="B38" s="9"/>
      <c r="C38" s="9">
        <v>4410</v>
      </c>
      <c r="D38" s="39">
        <v>1500</v>
      </c>
      <c r="E38" s="38">
        <v>1500</v>
      </c>
      <c r="F38" s="38">
        <v>0</v>
      </c>
      <c r="G38" s="38">
        <v>1500</v>
      </c>
      <c r="H38" s="38">
        <v>0</v>
      </c>
      <c r="I38" s="38">
        <v>0</v>
      </c>
      <c r="J38" s="38">
        <v>0</v>
      </c>
      <c r="K38" s="38">
        <v>0</v>
      </c>
    </row>
    <row r="39" spans="1:11" ht="20.100000000000001" customHeight="1">
      <c r="A39" s="9"/>
      <c r="B39" s="9"/>
      <c r="C39" s="9">
        <v>4430</v>
      </c>
      <c r="D39" s="39">
        <f t="shared" si="3"/>
        <v>6500</v>
      </c>
      <c r="E39" s="38">
        <f t="shared" si="4"/>
        <v>6500</v>
      </c>
      <c r="F39" s="38">
        <v>0</v>
      </c>
      <c r="G39" s="38">
        <v>6500</v>
      </c>
      <c r="H39" s="38">
        <v>0</v>
      </c>
      <c r="I39" s="38">
        <v>0</v>
      </c>
      <c r="J39" s="38">
        <v>0</v>
      </c>
      <c r="K39" s="38">
        <v>0</v>
      </c>
    </row>
    <row r="40" spans="1:11" ht="20.100000000000001" customHeight="1">
      <c r="A40" s="9"/>
      <c r="B40" s="9"/>
      <c r="C40" s="9">
        <v>4440</v>
      </c>
      <c r="D40" s="39">
        <v>8893</v>
      </c>
      <c r="E40" s="38">
        <v>8893</v>
      </c>
      <c r="F40" s="38">
        <v>0</v>
      </c>
      <c r="G40" s="38">
        <v>8893</v>
      </c>
      <c r="H40" s="38">
        <v>0</v>
      </c>
      <c r="I40" s="38">
        <v>0</v>
      </c>
      <c r="J40" s="38">
        <v>0</v>
      </c>
      <c r="K40" s="38">
        <v>0</v>
      </c>
    </row>
    <row r="41" spans="1:11" ht="20.100000000000001" customHeight="1">
      <c r="A41" s="9"/>
      <c r="B41" s="9"/>
      <c r="C41" s="9">
        <v>4480</v>
      </c>
      <c r="D41" s="39">
        <v>2400</v>
      </c>
      <c r="E41" s="38">
        <v>2400</v>
      </c>
      <c r="F41" s="38">
        <v>0</v>
      </c>
      <c r="G41" s="38">
        <v>2400</v>
      </c>
      <c r="H41" s="38">
        <v>0</v>
      </c>
      <c r="I41" s="38">
        <v>0</v>
      </c>
      <c r="J41" s="38">
        <v>0</v>
      </c>
      <c r="K41" s="38">
        <v>0</v>
      </c>
    </row>
    <row r="42" spans="1:11" ht="20.100000000000001" customHeight="1">
      <c r="A42" s="9"/>
      <c r="B42" s="9"/>
      <c r="C42" s="9">
        <v>4700</v>
      </c>
      <c r="D42" s="39">
        <v>2500</v>
      </c>
      <c r="E42" s="38">
        <v>2500</v>
      </c>
      <c r="F42" s="38">
        <v>0</v>
      </c>
      <c r="G42" s="38">
        <v>2500</v>
      </c>
      <c r="H42" s="38">
        <v>0</v>
      </c>
      <c r="I42" s="38">
        <v>0</v>
      </c>
      <c r="J42" s="38">
        <v>0</v>
      </c>
      <c r="K42" s="38">
        <v>0</v>
      </c>
    </row>
    <row r="43" spans="1:11" ht="20.100000000000001" customHeight="1">
      <c r="A43" s="30">
        <v>855</v>
      </c>
      <c r="B43" s="30"/>
      <c r="C43" s="30"/>
      <c r="D43" s="31">
        <f>SUM(D44,D52,D62,D68)</f>
        <v>3581000</v>
      </c>
      <c r="E43" s="31">
        <f>SUM(E44,E52,E62,E68)</f>
        <v>3581000</v>
      </c>
      <c r="F43" s="31">
        <f>SUM(F44,F52,F62,F68)</f>
        <v>150256</v>
      </c>
      <c r="G43" s="31">
        <f>SUM(G44,G52,G62,G68)</f>
        <v>53198</v>
      </c>
      <c r="H43" s="31">
        <f>H44+H52</f>
        <v>0</v>
      </c>
      <c r="I43" s="31">
        <f>SUM(I44,I52,I62,I68)</f>
        <v>3377546</v>
      </c>
      <c r="J43" s="31">
        <f>J44+J52</f>
        <v>0</v>
      </c>
      <c r="K43" s="31">
        <f>K44+K52</f>
        <v>0</v>
      </c>
    </row>
    <row r="44" spans="1:11" ht="20.100000000000001" customHeight="1">
      <c r="A44" s="9"/>
      <c r="B44" s="22">
        <v>85501</v>
      </c>
      <c r="C44" s="19"/>
      <c r="D44" s="23">
        <f>SUM(E44,K44)</f>
        <v>1821000</v>
      </c>
      <c r="E44" s="24">
        <f>SUM(F44,G44,H44,I44,J44,K44)</f>
        <v>1821000</v>
      </c>
      <c r="F44" s="24">
        <f t="shared" ref="F44:K44" si="5">SUM(F45:F51)</f>
        <v>20097</v>
      </c>
      <c r="G44" s="24">
        <f t="shared" si="5"/>
        <v>9000</v>
      </c>
      <c r="H44" s="24">
        <f t="shared" si="5"/>
        <v>0</v>
      </c>
      <c r="I44" s="24">
        <f t="shared" si="5"/>
        <v>1791903</v>
      </c>
      <c r="J44" s="24">
        <f t="shared" si="5"/>
        <v>0</v>
      </c>
      <c r="K44" s="24">
        <f t="shared" si="5"/>
        <v>0</v>
      </c>
    </row>
    <row r="45" spans="1:11" ht="20.100000000000001" customHeight="1">
      <c r="A45" s="9"/>
      <c r="B45" s="19"/>
      <c r="C45" s="19">
        <v>3110</v>
      </c>
      <c r="D45" s="20">
        <v>1791903</v>
      </c>
      <c r="E45" s="21">
        <v>1791903</v>
      </c>
      <c r="F45" s="21">
        <v>0</v>
      </c>
      <c r="G45" s="21">
        <v>0</v>
      </c>
      <c r="H45" s="21">
        <v>0</v>
      </c>
      <c r="I45" s="21">
        <v>1791903</v>
      </c>
      <c r="J45" s="21">
        <v>0</v>
      </c>
      <c r="K45" s="21">
        <v>0</v>
      </c>
    </row>
    <row r="46" spans="1:11" ht="20.100000000000001" customHeight="1">
      <c r="A46" s="9"/>
      <c r="B46" s="19"/>
      <c r="C46" s="19">
        <v>4010</v>
      </c>
      <c r="D46" s="20">
        <v>15735</v>
      </c>
      <c r="E46" s="21">
        <v>15735</v>
      </c>
      <c r="F46" s="21">
        <v>15735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</row>
    <row r="47" spans="1:11" ht="20.100000000000001" customHeight="1">
      <c r="A47" s="9"/>
      <c r="B47" s="19"/>
      <c r="C47" s="19">
        <v>4040</v>
      </c>
      <c r="D47" s="20">
        <v>1200</v>
      </c>
      <c r="E47" s="21">
        <v>1200</v>
      </c>
      <c r="F47" s="21">
        <v>1200</v>
      </c>
      <c r="G47" s="21">
        <v>0</v>
      </c>
      <c r="H47" s="21">
        <v>0</v>
      </c>
      <c r="I47" s="21">
        <v>0</v>
      </c>
      <c r="J47" s="21">
        <v>0</v>
      </c>
      <c r="K47" s="21">
        <v>0</v>
      </c>
    </row>
    <row r="48" spans="1:11" ht="20.100000000000001" customHeight="1">
      <c r="A48" s="9"/>
      <c r="B48" s="19"/>
      <c r="C48" s="19">
        <v>4110</v>
      </c>
      <c r="D48" s="20">
        <v>2916</v>
      </c>
      <c r="E48" s="21">
        <v>2916</v>
      </c>
      <c r="F48" s="21">
        <v>2916</v>
      </c>
      <c r="G48" s="21">
        <v>0</v>
      </c>
      <c r="H48" s="21">
        <v>0</v>
      </c>
      <c r="I48" s="21">
        <v>0</v>
      </c>
      <c r="J48" s="21">
        <v>0</v>
      </c>
      <c r="K48" s="21">
        <v>0</v>
      </c>
    </row>
    <row r="49" spans="1:11" ht="20.100000000000001" customHeight="1">
      <c r="A49" s="9"/>
      <c r="B49" s="19"/>
      <c r="C49" s="19">
        <v>4120</v>
      </c>
      <c r="D49" s="20">
        <v>246</v>
      </c>
      <c r="E49" s="21">
        <v>246</v>
      </c>
      <c r="F49" s="21">
        <v>246</v>
      </c>
      <c r="G49" s="21">
        <v>0</v>
      </c>
      <c r="H49" s="21">
        <v>0</v>
      </c>
      <c r="I49" s="21">
        <v>0</v>
      </c>
      <c r="J49" s="21">
        <v>0</v>
      </c>
      <c r="K49" s="21">
        <v>0</v>
      </c>
    </row>
    <row r="50" spans="1:11" ht="20.100000000000001" customHeight="1">
      <c r="A50" s="9"/>
      <c r="B50" s="19"/>
      <c r="C50" s="19">
        <v>4210</v>
      </c>
      <c r="D50" s="20">
        <v>1000</v>
      </c>
      <c r="E50" s="21">
        <v>1000</v>
      </c>
      <c r="F50" s="21">
        <v>0</v>
      </c>
      <c r="G50" s="21">
        <v>1000</v>
      </c>
      <c r="H50" s="21">
        <v>0</v>
      </c>
      <c r="I50" s="21">
        <v>0</v>
      </c>
      <c r="J50" s="21">
        <v>0</v>
      </c>
      <c r="K50" s="21">
        <v>0</v>
      </c>
    </row>
    <row r="51" spans="1:11" ht="20.100000000000001" customHeight="1">
      <c r="A51" s="9"/>
      <c r="B51" s="19"/>
      <c r="C51" s="19">
        <v>4300</v>
      </c>
      <c r="D51" s="20">
        <v>8000</v>
      </c>
      <c r="E51" s="21">
        <v>8000</v>
      </c>
      <c r="F51" s="21">
        <v>0</v>
      </c>
      <c r="G51" s="21">
        <v>8000</v>
      </c>
      <c r="H51" s="21">
        <v>0</v>
      </c>
      <c r="I51" s="21">
        <v>0</v>
      </c>
      <c r="J51" s="21">
        <v>0</v>
      </c>
      <c r="K51" s="21">
        <v>0</v>
      </c>
    </row>
    <row r="52" spans="1:11" ht="20.100000000000001" customHeight="1">
      <c r="A52" s="9"/>
      <c r="B52" s="22">
        <v>85502</v>
      </c>
      <c r="C52" s="19"/>
      <c r="D52" s="23">
        <f>SUM(E52,K52)</f>
        <v>1639000</v>
      </c>
      <c r="E52" s="24">
        <f>SUM(F52,G52,H52,I52,J52,K52)</f>
        <v>1639000</v>
      </c>
      <c r="F52" s="24">
        <f>SUM(F55:F61)</f>
        <v>128023</v>
      </c>
      <c r="G52" s="24">
        <f>SUM(G54:G61)</f>
        <v>5734</v>
      </c>
      <c r="H52" s="24">
        <f>SUM(H54:H61)</f>
        <v>0</v>
      </c>
      <c r="I52" s="24">
        <f>SUM(I53:I61)</f>
        <v>1505243</v>
      </c>
      <c r="J52" s="24">
        <v>0</v>
      </c>
      <c r="K52" s="24">
        <v>0</v>
      </c>
    </row>
    <row r="53" spans="1:11" ht="20.100000000000001" customHeight="1">
      <c r="A53" s="9"/>
      <c r="B53" s="22"/>
      <c r="C53" s="40">
        <v>3020</v>
      </c>
      <c r="D53" s="41">
        <f>SUM(E53,K53)</f>
        <v>550</v>
      </c>
      <c r="E53" s="21">
        <f>SUM(F53,G53,H53,I53,J53,K53)</f>
        <v>550</v>
      </c>
      <c r="F53" s="21">
        <v>0</v>
      </c>
      <c r="G53" s="21">
        <v>0</v>
      </c>
      <c r="H53" s="21">
        <v>0</v>
      </c>
      <c r="I53" s="21">
        <v>550</v>
      </c>
      <c r="J53" s="21">
        <v>0</v>
      </c>
      <c r="K53" s="21">
        <v>0</v>
      </c>
    </row>
    <row r="54" spans="1:11" ht="20.100000000000001" customHeight="1">
      <c r="A54" s="9"/>
      <c r="B54" s="19"/>
      <c r="C54" s="19">
        <v>3110</v>
      </c>
      <c r="D54" s="20">
        <v>1504693</v>
      </c>
      <c r="E54" s="21">
        <v>1504693</v>
      </c>
      <c r="F54" s="21">
        <v>0</v>
      </c>
      <c r="G54" s="21">
        <v>0</v>
      </c>
      <c r="H54" s="21">
        <v>0</v>
      </c>
      <c r="I54" s="21">
        <v>1504693</v>
      </c>
      <c r="J54" s="21">
        <v>0</v>
      </c>
      <c r="K54" s="21">
        <v>0</v>
      </c>
    </row>
    <row r="55" spans="1:11" ht="20.100000000000001" customHeight="1">
      <c r="A55" s="9"/>
      <c r="B55" s="19"/>
      <c r="C55" s="19">
        <v>4010</v>
      </c>
      <c r="D55" s="20">
        <v>27452</v>
      </c>
      <c r="E55" s="21">
        <v>27452</v>
      </c>
      <c r="F55" s="21">
        <v>27452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</row>
    <row r="56" spans="1:11" ht="20.100000000000001" customHeight="1">
      <c r="A56" s="9"/>
      <c r="B56" s="19"/>
      <c r="C56" s="19">
        <v>4040</v>
      </c>
      <c r="D56" s="20">
        <v>722</v>
      </c>
      <c r="E56" s="21">
        <v>722</v>
      </c>
      <c r="F56" s="21">
        <v>722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</row>
    <row r="57" spans="1:11" ht="20.100000000000001" customHeight="1">
      <c r="A57" s="9"/>
      <c r="B57" s="19"/>
      <c r="C57" s="19">
        <v>4110</v>
      </c>
      <c r="D57" s="20">
        <v>99849</v>
      </c>
      <c r="E57" s="21">
        <v>99849</v>
      </c>
      <c r="F57" s="21">
        <v>99849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</row>
    <row r="58" spans="1:11" ht="20.100000000000001" customHeight="1">
      <c r="A58" s="9"/>
      <c r="B58" s="19"/>
      <c r="C58" s="19">
        <v>4210</v>
      </c>
      <c r="D58" s="20">
        <f t="shared" ref="D58" si="6">SUM(E58,K58)</f>
        <v>1000</v>
      </c>
      <c r="E58" s="21">
        <f t="shared" ref="E58" si="7">SUM(F58,G58,H58,I58,J58,K58)</f>
        <v>1000</v>
      </c>
      <c r="F58" s="21">
        <v>0</v>
      </c>
      <c r="G58" s="21">
        <v>1000</v>
      </c>
      <c r="H58" s="21">
        <v>0</v>
      </c>
      <c r="I58" s="21">
        <v>0</v>
      </c>
      <c r="J58" s="21">
        <v>0</v>
      </c>
      <c r="K58" s="21">
        <v>0</v>
      </c>
    </row>
    <row r="59" spans="1:11" ht="20.100000000000001" customHeight="1">
      <c r="A59" s="9"/>
      <c r="B59" s="19"/>
      <c r="C59" s="19">
        <v>4300</v>
      </c>
      <c r="D59" s="20">
        <v>3000</v>
      </c>
      <c r="E59" s="21">
        <v>3000</v>
      </c>
      <c r="F59" s="21">
        <v>0</v>
      </c>
      <c r="G59" s="21">
        <v>3000</v>
      </c>
      <c r="H59" s="21">
        <v>0</v>
      </c>
      <c r="I59" s="21">
        <v>0</v>
      </c>
      <c r="J59" s="21">
        <v>0</v>
      </c>
      <c r="K59" s="21">
        <v>0</v>
      </c>
    </row>
    <row r="60" spans="1:11" ht="20.100000000000001" customHeight="1">
      <c r="A60" s="9"/>
      <c r="B60" s="19"/>
      <c r="C60" s="19">
        <v>4360</v>
      </c>
      <c r="D60" s="20">
        <v>350</v>
      </c>
      <c r="E60" s="21">
        <v>350</v>
      </c>
      <c r="F60" s="21">
        <v>0</v>
      </c>
      <c r="G60" s="21">
        <v>350</v>
      </c>
      <c r="H60" s="21">
        <v>0</v>
      </c>
      <c r="I60" s="21">
        <v>0</v>
      </c>
      <c r="J60" s="21">
        <v>0</v>
      </c>
      <c r="K60" s="21">
        <v>0</v>
      </c>
    </row>
    <row r="61" spans="1:11" ht="20.100000000000001" customHeight="1">
      <c r="A61" s="9"/>
      <c r="B61" s="19"/>
      <c r="C61" s="19">
        <v>4440</v>
      </c>
      <c r="D61" s="20">
        <v>1384</v>
      </c>
      <c r="E61" s="21">
        <v>1384</v>
      </c>
      <c r="F61" s="21">
        <v>0</v>
      </c>
      <c r="G61" s="21">
        <v>1384</v>
      </c>
      <c r="H61" s="21">
        <v>0</v>
      </c>
      <c r="I61" s="21">
        <v>0</v>
      </c>
      <c r="J61" s="21">
        <v>0</v>
      </c>
      <c r="K61" s="21">
        <v>0</v>
      </c>
    </row>
    <row r="62" spans="1:11" ht="20.100000000000001" customHeight="1">
      <c r="A62" s="25"/>
      <c r="B62" s="26">
        <v>85504</v>
      </c>
      <c r="C62" s="26"/>
      <c r="D62" s="27">
        <f>SUM(D63:D67)</f>
        <v>83000</v>
      </c>
      <c r="E62" s="27">
        <f>SUM(E63:E67)</f>
        <v>83000</v>
      </c>
      <c r="F62" s="27">
        <f>SUM(F63:F67)</f>
        <v>2136</v>
      </c>
      <c r="G62" s="27">
        <f>SUM(G63:G67)</f>
        <v>464</v>
      </c>
      <c r="H62" s="28">
        <f>SUM(H63:H69)</f>
        <v>0</v>
      </c>
      <c r="I62" s="27">
        <f>SUM(I63:I67)</f>
        <v>80400</v>
      </c>
      <c r="J62" s="29">
        <v>0</v>
      </c>
      <c r="K62" s="29">
        <v>0</v>
      </c>
    </row>
    <row r="63" spans="1:11" ht="20.100000000000001" customHeight="1">
      <c r="A63" s="9"/>
      <c r="B63" s="22"/>
      <c r="C63" s="22">
        <v>3110</v>
      </c>
      <c r="D63" s="41">
        <v>80400</v>
      </c>
      <c r="E63" s="21">
        <v>80400</v>
      </c>
      <c r="F63" s="24">
        <v>0</v>
      </c>
      <c r="G63" s="24">
        <v>0</v>
      </c>
      <c r="H63" s="24">
        <v>0</v>
      </c>
      <c r="I63" s="21">
        <v>80400</v>
      </c>
      <c r="J63" s="24">
        <v>0</v>
      </c>
      <c r="K63" s="24">
        <v>0</v>
      </c>
    </row>
    <row r="64" spans="1:11" ht="20.100000000000001" customHeight="1">
      <c r="A64" s="9"/>
      <c r="B64" s="19"/>
      <c r="C64" s="19">
        <v>4010</v>
      </c>
      <c r="D64" s="20">
        <v>1780</v>
      </c>
      <c r="E64" s="21">
        <v>1780</v>
      </c>
      <c r="F64" s="21">
        <v>1780</v>
      </c>
      <c r="G64" s="21">
        <v>0</v>
      </c>
      <c r="H64" s="21">
        <v>0</v>
      </c>
      <c r="I64" s="21">
        <v>0</v>
      </c>
      <c r="J64" s="21">
        <v>0</v>
      </c>
      <c r="K64" s="21">
        <v>0</v>
      </c>
    </row>
    <row r="65" spans="1:11" ht="20.100000000000001" customHeight="1">
      <c r="A65" s="9"/>
      <c r="B65" s="19"/>
      <c r="C65" s="19">
        <v>4110</v>
      </c>
      <c r="D65" s="20">
        <v>310</v>
      </c>
      <c r="E65" s="21">
        <v>310</v>
      </c>
      <c r="F65" s="21">
        <v>310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</row>
    <row r="66" spans="1:11" ht="20.100000000000001" customHeight="1">
      <c r="A66" s="9"/>
      <c r="B66" s="19"/>
      <c r="C66" s="19">
        <v>4120</v>
      </c>
      <c r="D66" s="20">
        <v>46</v>
      </c>
      <c r="E66" s="21">
        <v>46</v>
      </c>
      <c r="F66" s="21">
        <v>46</v>
      </c>
      <c r="G66" s="21">
        <v>0</v>
      </c>
      <c r="H66" s="21">
        <v>0</v>
      </c>
      <c r="I66" s="21">
        <v>0</v>
      </c>
      <c r="J66" s="21">
        <v>0</v>
      </c>
      <c r="K66" s="21">
        <v>0</v>
      </c>
    </row>
    <row r="67" spans="1:11" ht="20.100000000000001" customHeight="1">
      <c r="A67" s="9"/>
      <c r="B67" s="19"/>
      <c r="C67" s="19">
        <v>4300</v>
      </c>
      <c r="D67" s="20">
        <v>464</v>
      </c>
      <c r="E67" s="21">
        <v>464</v>
      </c>
      <c r="F67" s="21">
        <v>0</v>
      </c>
      <c r="G67" s="21">
        <v>464</v>
      </c>
      <c r="H67" s="21">
        <v>0</v>
      </c>
      <c r="I67" s="21">
        <v>0</v>
      </c>
      <c r="J67" s="21">
        <v>0</v>
      </c>
      <c r="K67" s="21">
        <v>0</v>
      </c>
    </row>
    <row r="68" spans="1:11" ht="20.100000000000001" customHeight="1">
      <c r="A68" s="42"/>
      <c r="B68" s="22">
        <v>85513</v>
      </c>
      <c r="C68" s="22"/>
      <c r="D68" s="16">
        <f>D69</f>
        <v>38000</v>
      </c>
      <c r="E68" s="16">
        <f>E69</f>
        <v>38000</v>
      </c>
      <c r="F68" s="17">
        <v>0</v>
      </c>
      <c r="G68" s="16">
        <f>G69</f>
        <v>38000</v>
      </c>
      <c r="H68" s="24">
        <v>0</v>
      </c>
      <c r="I68" s="17">
        <v>0</v>
      </c>
      <c r="J68" s="24">
        <v>0</v>
      </c>
      <c r="K68" s="21">
        <v>0</v>
      </c>
    </row>
    <row r="69" spans="1:11" ht="20.100000000000001" customHeight="1">
      <c r="A69" s="9"/>
      <c r="B69" s="19"/>
      <c r="C69" s="19">
        <v>4130</v>
      </c>
      <c r="D69" s="20">
        <v>38000</v>
      </c>
      <c r="E69" s="21">
        <v>38000</v>
      </c>
      <c r="F69" s="21">
        <v>0</v>
      </c>
      <c r="G69" s="21">
        <v>38000</v>
      </c>
      <c r="H69" s="21">
        <v>0</v>
      </c>
      <c r="I69" s="21">
        <v>0</v>
      </c>
      <c r="J69" s="21">
        <v>0</v>
      </c>
      <c r="K69" s="21">
        <v>0</v>
      </c>
    </row>
    <row r="70" spans="1:11" ht="17.25" customHeight="1">
      <c r="A70" s="15" t="s">
        <v>6</v>
      </c>
      <c r="B70" s="15"/>
      <c r="C70" s="15"/>
      <c r="D70" s="13">
        <f>SUM(E70+K70)</f>
        <v>4022858</v>
      </c>
      <c r="E70" s="14">
        <f>SUM(F70,G70,H70,I70,J70)</f>
        <v>4022858</v>
      </c>
      <c r="F70" s="14">
        <f t="shared" ref="F70:K70" si="8">SUM(F9,F16,F23,F43)</f>
        <v>479136.65</v>
      </c>
      <c r="G70" s="14">
        <f t="shared" si="8"/>
        <v>162175.35</v>
      </c>
      <c r="H70" s="14">
        <f t="shared" si="8"/>
        <v>0</v>
      </c>
      <c r="I70" s="14">
        <f t="shared" si="8"/>
        <v>3381546</v>
      </c>
      <c r="J70" s="14">
        <f t="shared" si="8"/>
        <v>0</v>
      </c>
      <c r="K70" s="14">
        <f t="shared" si="8"/>
        <v>0</v>
      </c>
    </row>
    <row r="71" spans="1:11" ht="12" customHeight="1">
      <c r="A71" s="12" t="s">
        <v>14</v>
      </c>
      <c r="B71" s="12"/>
      <c r="D71" s="12"/>
      <c r="E71" s="12"/>
      <c r="F71" s="12"/>
      <c r="G71" s="12"/>
      <c r="H71" s="12"/>
    </row>
    <row r="72" spans="1:11">
      <c r="A72" s="12"/>
      <c r="B72" s="12"/>
      <c r="C72" s="12"/>
      <c r="D72" s="12"/>
      <c r="E72" s="12"/>
      <c r="F72" s="12"/>
      <c r="G72" s="12"/>
      <c r="H72" s="12"/>
    </row>
    <row r="73" spans="1:11">
      <c r="C73" s="12"/>
    </row>
  </sheetData>
  <mergeCells count="14">
    <mergeCell ref="J1:K1"/>
    <mergeCell ref="J6:J7"/>
    <mergeCell ref="A2:J2"/>
    <mergeCell ref="A4:A7"/>
    <mergeCell ref="B4:B7"/>
    <mergeCell ref="C4:C7"/>
    <mergeCell ref="D4:D7"/>
    <mergeCell ref="E4:K4"/>
    <mergeCell ref="E5:E7"/>
    <mergeCell ref="F5:J5"/>
    <mergeCell ref="K5:K7"/>
    <mergeCell ref="I6:I7"/>
    <mergeCell ref="H6:H7"/>
    <mergeCell ref="F6:G6"/>
  </mergeCells>
  <phoneticPr fontId="1" type="noConversion"/>
  <printOptions horizontalCentered="1"/>
  <pageMargins left="0.35433070866141736" right="0.27559055118110237" top="0.51181102362204722" bottom="0.59055118110236227" header="0.51181102362204722" footer="0.51181102362204722"/>
  <pageSetup paperSize="9" scale="95" orientation="landscape" horizontalDpi="300" verticalDpi="300" r:id="rId1"/>
  <headerFooter alignWithMargins="0">
    <oddFooter>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1</vt:lpstr>
      <vt:lpstr>'1'!Obszar_wydruku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Mkus</dc:creator>
  <cp:lastModifiedBy>RADA-GMINY-K</cp:lastModifiedBy>
  <cp:lastPrinted>2017-11-13T15:04:57Z</cp:lastPrinted>
  <dcterms:created xsi:type="dcterms:W3CDTF">2009-10-01T05:59:07Z</dcterms:created>
  <dcterms:modified xsi:type="dcterms:W3CDTF">2018-12-21T10:10:21Z</dcterms:modified>
</cp:coreProperties>
</file>